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ЭтаКнига" defaultThemeVersion="124226"/>
  <bookViews>
    <workbookView xWindow="240" yWindow="30" windowWidth="15480" windowHeight="10110"/>
  </bookViews>
  <sheets>
    <sheet name="Лист1" sheetId="1" r:id="rId1"/>
    <sheet name="XLR_NoRangeSheet" sheetId="2" state="veryHidden" r:id="rId2"/>
  </sheets>
  <definedNames>
    <definedName name="Query1">Лист1!$A$7:$O$8</definedName>
    <definedName name="Query2_ADRES" hidden="1">XLR_NoRangeSheet!$C$6</definedName>
    <definedName name="Query2_EMAIL" hidden="1">XLR_NoRangeSheet!$H$6</definedName>
    <definedName name="Query2_KURATOR" hidden="1">XLR_NoRangeSheet!$F$6</definedName>
    <definedName name="Query2_NAME_LOTA" hidden="1">XLR_NoRangeSheet!$E$6</definedName>
    <definedName name="Query2_NLOTA" hidden="1">XLR_NoRangeSheet!$B$6</definedName>
    <definedName name="Query2_NOTE" hidden="1">XLR_NoRangeSheet!$J$6</definedName>
    <definedName name="Query2_NPO" hidden="1">XLR_NoRangeSheet!$I$6</definedName>
    <definedName name="Query2_SROK" hidden="1">XLR_NoRangeSheet!$K$6</definedName>
    <definedName name="Query2_TEL" hidden="1">XLR_NoRangeSheet!$G$6</definedName>
    <definedName name="Query2_USERE" hidden="1">XLR_NoRangeSheet!$N$6</definedName>
    <definedName name="Query2_USERN" hidden="1">XLR_NoRangeSheet!$L$6</definedName>
    <definedName name="Query2_USERT" hidden="1">XLR_NoRangeSheet!$M$6</definedName>
    <definedName name="Query2_VCODE" hidden="1">XLR_NoRangeSheet!$D$6</definedName>
    <definedName name="Query3">Лист1!$A$14:$O$14</definedName>
    <definedName name="XLR_ERRNAMESTR" hidden="1">XLR_NoRangeSheet!$B$5</definedName>
    <definedName name="XLR_VERSION" hidden="1">XLR_NoRangeSheet!$A$5</definedName>
  </definedNames>
  <calcPr calcId="124519"/>
</workbook>
</file>

<file path=xl/calcChain.xml><?xml version="1.0" encoding="utf-8"?>
<calcChain xmlns="http://schemas.openxmlformats.org/spreadsheetml/2006/main">
  <c r="D24" i="1"/>
  <c r="N7" l="1"/>
  <c r="N8" s="1"/>
  <c r="M8" l="1"/>
  <c r="N9" s="1"/>
  <c r="B5" i="2"/>
  <c r="D25" i="1"/>
  <c r="D23"/>
</calcChain>
</file>

<file path=xl/sharedStrings.xml><?xml version="1.0" encoding="utf-8"?>
<sst xmlns="http://schemas.openxmlformats.org/spreadsheetml/2006/main" count="59" uniqueCount="52">
  <si>
    <t>№ п.п.</t>
  </si>
  <si>
    <t>Описание</t>
  </si>
  <si>
    <t>ЛОТ №</t>
  </si>
  <si>
    <t>Объем может быть изменен на 30% без изменения стоимости единицы</t>
  </si>
  <si>
    <t>Требуемые сроки поставки:</t>
  </si>
  <si>
    <t>Транспортировка товара:</t>
  </si>
  <si>
    <t>Особые условия</t>
  </si>
  <si>
    <t>Инициатор закупки:</t>
  </si>
  <si>
    <t>Контактное лицо по тех. Вопросам</t>
  </si>
  <si>
    <t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 за счет Поставщика.</t>
  </si>
  <si>
    <t>СПЕЦИФИКАЦИЯ</t>
  </si>
  <si>
    <t>Исполнитель:</t>
  </si>
  <si>
    <t>тел.</t>
  </si>
  <si>
    <t>эл.почта</t>
  </si>
  <si>
    <t>Eд.изм</t>
  </si>
  <si>
    <t>Количество</t>
  </si>
  <si>
    <t>1 кв.</t>
  </si>
  <si>
    <t>2 кв.</t>
  </si>
  <si>
    <t>3 кв.</t>
  </si>
  <si>
    <t>4 кв.</t>
  </si>
  <si>
    <t>Цена за единицу измерения без НДС, включая стоимость тары и доставку, рубли РФ</t>
  </si>
  <si>
    <t>Сумма без НДС, включая стоимость тары и доставку, рубли РФ</t>
  </si>
  <si>
    <t>в т.ч. НДС</t>
  </si>
  <si>
    <t>Приложение 1</t>
  </si>
  <si>
    <t>Итого</t>
  </si>
  <si>
    <t>Наименование товара</t>
  </si>
  <si>
    <t>Сумма в том числе НДС, включая стоимость тары и доставку, рубли РФ</t>
  </si>
  <si>
    <t>Ном. Номер</t>
  </si>
  <si>
    <t>1Заполняется в случае отличия наименования продукции, предлагаемой участником, от наименования продукции, указанной в закупочной документации</t>
  </si>
  <si>
    <t>4.2, Developer  (build 122-D7)</t>
  </si>
  <si>
    <t>Query2</t>
  </si>
  <si>
    <t>г.Уфа</t>
  </si>
  <si>
    <t>Поставка  телевизионных передатчиков 5 кВт</t>
  </si>
  <si>
    <t>Токтаев В.И., тел. , эл.почта:</t>
  </si>
  <si>
    <t/>
  </si>
  <si>
    <t>31.12.2015</t>
  </si>
  <si>
    <t>Гулиев Тимур Абрекович</t>
  </si>
  <si>
    <t>(347)251-71-23</t>
  </si>
  <si>
    <t>43497</t>
  </si>
  <si>
    <t>ПЕРЕДАТЧИК ТЕЛЕВИЗИОННЫЙ   МОЩНОСТЬЮ 5 КВТ МЕТРОВОГО ДИАПАЗОНА</t>
  </si>
  <si>
    <t>шт</t>
  </si>
  <si>
    <t xml:space="preserve">Поставщик обязан предоставить вместе с Товаром следующие сопроводительные документы:
1) Паспорт.
2) Сертификат соответствия стандартам РФ, Сертификат соответсвия Система сертификации в области связи.                                                                                                                                                                                                                                                                                                  3) Гарантия на данное оборудование не менее 2 лет с момента отгрузки.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</si>
  <si>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Срок службы </t>
  </si>
  <si>
    <t>не менее 10 лет</t>
  </si>
  <si>
    <t>Начальник отдела радио и телевидения ОАО "Башинформсвязь" - Токтаев Вячеслав Иванович- (347) 221-54-88,                                                                                                                                                                                                                                                                                                                                     Ведущий инженер отдела отдела радио и телевидения ОАО "Башинформсвязь"  - Гулиев Тимур Абрекович - (347) 221-57-40</t>
  </si>
  <si>
    <t>Место доставки</t>
  </si>
  <si>
    <t>Предельная сумма лота составляет:  2993601,00   руб. с НДС.</t>
  </si>
  <si>
    <t>0</t>
  </si>
  <si>
    <t>1</t>
  </si>
  <si>
    <t>II кв.  до 15 июня 2015 г,</t>
  </si>
  <si>
    <t>Согласно приложенному Техническому заданию</t>
  </si>
  <si>
    <r>
      <rPr>
        <b/>
        <sz val="11"/>
        <rFont val="Calibri"/>
        <family val="2"/>
        <charset val="204"/>
        <scheme val="minor"/>
      </rPr>
      <t>Республика Башкортостан,  г. Уфа, ул. Каспийская,14</t>
    </r>
    <r>
      <rPr>
        <sz val="11"/>
        <rFont val="Calibri"/>
        <family val="2"/>
        <charset val="204"/>
        <scheme val="minor"/>
      </rPr>
      <t xml:space="preserve"> ОАО "Башинформсвязь,                                                                                                                                                                                                                                                                                                                                                                                                                                                                                                                                                                                                                                                                                                                                                                 Контактное лицо: заведующая складом Иксанова Флюра Сагитовна или Подгорная Резида Рифгатовна  т. 8-905-352-77-79</t>
    </r>
  </si>
</sst>
</file>

<file path=xl/styles.xml><?xml version="1.0" encoding="utf-8"?>
<styleSheet xmlns="http://schemas.openxmlformats.org/spreadsheetml/2006/main">
  <numFmts count="2">
    <numFmt numFmtId="164" formatCode="#,##0.000"/>
    <numFmt numFmtId="165" formatCode="#,##0.00_р_."/>
  </numFmts>
  <fonts count="7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1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9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6">
    <xf numFmtId="0" fontId="0" fillId="0" borderId="0" xfId="0"/>
    <xf numFmtId="0" fontId="0" fillId="0" borderId="1" xfId="0" applyBorder="1" applyAlignment="1">
      <alignment horizontal="center"/>
    </xf>
    <xf numFmtId="0" fontId="0" fillId="0" borderId="1" xfId="0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left"/>
    </xf>
    <xf numFmtId="0" fontId="0" fillId="0" borderId="1" xfId="0" applyBorder="1" applyAlignment="1">
      <alignment vertical="top"/>
    </xf>
    <xf numFmtId="164" fontId="0" fillId="0" borderId="1" xfId="0" applyNumberFormat="1" applyBorder="1" applyAlignment="1">
      <alignment horizontal="left" vertical="top"/>
    </xf>
    <xf numFmtId="165" fontId="0" fillId="0" borderId="1" xfId="0" applyNumberFormat="1" applyBorder="1" applyAlignment="1">
      <alignment horizontal="right" vertical="top" wrapText="1"/>
    </xf>
    <xf numFmtId="0" fontId="0" fillId="0" borderId="1" xfId="0" applyBorder="1" applyAlignment="1">
      <alignment horizontal="center"/>
    </xf>
    <xf numFmtId="0" fontId="2" fillId="0" borderId="0" xfId="0" applyFont="1" applyAlignment="1">
      <alignment horizontal="left"/>
    </xf>
    <xf numFmtId="0" fontId="0" fillId="0" borderId="1" xfId="0" applyBorder="1" applyAlignment="1">
      <alignment horizontal="center" vertical="top"/>
    </xf>
    <xf numFmtId="0" fontId="0" fillId="0" borderId="0" xfId="0"/>
    <xf numFmtId="0" fontId="0" fillId="0" borderId="2" xfId="0" applyBorder="1" applyAlignment="1">
      <alignment vertical="top" wrapText="1"/>
    </xf>
    <xf numFmtId="0" fontId="0" fillId="0" borderId="2" xfId="0" applyBorder="1"/>
    <xf numFmtId="0" fontId="0" fillId="0" borderId="1" xfId="0" applyBorder="1"/>
    <xf numFmtId="0" fontId="2" fillId="0" borderId="0" xfId="0" applyFont="1"/>
    <xf numFmtId="0" fontId="0" fillId="0" borderId="0" xfId="0" applyAlignment="1">
      <alignment horizontal="right"/>
    </xf>
    <xf numFmtId="0" fontId="0" fillId="0" borderId="4" xfId="0" applyBorder="1"/>
    <xf numFmtId="0" fontId="0" fillId="0" borderId="4" xfId="0" applyBorder="1" applyAlignment="1">
      <alignment vertical="top" wrapText="1"/>
    </xf>
    <xf numFmtId="0" fontId="0" fillId="0" borderId="0" xfId="0" applyBorder="1"/>
    <xf numFmtId="49" fontId="0" fillId="0" borderId="1" xfId="0" applyNumberFormat="1" applyBorder="1" applyAlignment="1">
      <alignment horizontal="left" vertical="top"/>
    </xf>
    <xf numFmtId="0" fontId="0" fillId="0" borderId="1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left"/>
    </xf>
    <xf numFmtId="0" fontId="0" fillId="0" borderId="0" xfId="0" applyFill="1" applyBorder="1" applyAlignment="1">
      <alignment horizontal="center"/>
    </xf>
    <xf numFmtId="0" fontId="0" fillId="0" borderId="0" xfId="0" applyFill="1" applyAlignment="1"/>
    <xf numFmtId="0" fontId="0" fillId="0" borderId="0" xfId="0" applyFill="1" applyBorder="1" applyAlignment="1"/>
    <xf numFmtId="0" fontId="0" fillId="0" borderId="0" xfId="0" quotePrefix="1"/>
    <xf numFmtId="49" fontId="0" fillId="0" borderId="0" xfId="0" applyNumberFormat="1"/>
    <xf numFmtId="165" fontId="0" fillId="0" borderId="1" xfId="0" applyNumberFormat="1" applyBorder="1"/>
    <xf numFmtId="0" fontId="0" fillId="0" borderId="1" xfId="0" applyBorder="1" applyAlignment="1">
      <alignment horizontal="left"/>
    </xf>
    <xf numFmtId="0" fontId="5" fillId="0" borderId="1" xfId="0" applyFont="1" applyFill="1" applyBorder="1" applyAlignment="1">
      <alignment vertical="top" wrapText="1"/>
    </xf>
    <xf numFmtId="0" fontId="5" fillId="0" borderId="0" xfId="0" applyFont="1" applyFill="1" applyBorder="1" applyAlignment="1">
      <alignment vertical="top" wrapText="1"/>
    </xf>
    <xf numFmtId="0" fontId="0" fillId="0" borderId="0" xfId="0" applyAlignment="1">
      <alignment wrapText="1"/>
    </xf>
    <xf numFmtId="0" fontId="5" fillId="0" borderId="1" xfId="0" applyFont="1" applyBorder="1" applyAlignment="1">
      <alignment vertical="center" wrapText="1"/>
    </xf>
    <xf numFmtId="0" fontId="5" fillId="0" borderId="0" xfId="0" applyFont="1" applyBorder="1" applyAlignment="1">
      <alignment vertical="center" wrapText="1"/>
    </xf>
    <xf numFmtId="164" fontId="0" fillId="0" borderId="3" xfId="0" applyNumberFormat="1" applyBorder="1"/>
    <xf numFmtId="164" fontId="0" fillId="0" borderId="1" xfId="0" applyNumberFormat="1" applyBorder="1"/>
    <xf numFmtId="0" fontId="0" fillId="0" borderId="1" xfId="0" applyBorder="1" applyAlignment="1">
      <alignment horizontal="center" vertical="center"/>
    </xf>
    <xf numFmtId="0" fontId="5" fillId="0" borderId="1" xfId="0" applyFont="1" applyFill="1" applyBorder="1" applyAlignment="1">
      <alignment horizontal="left" vertical="top" wrapText="1"/>
    </xf>
    <xf numFmtId="0" fontId="0" fillId="0" borderId="1" xfId="0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left"/>
    </xf>
    <xf numFmtId="0" fontId="2" fillId="0" borderId="0" xfId="0" applyFont="1" applyAlignment="1">
      <alignment horizontal="center"/>
    </xf>
    <xf numFmtId="0" fontId="3" fillId="0" borderId="6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0" fillId="0" borderId="7" xfId="0" applyFont="1" applyBorder="1" applyAlignment="1">
      <alignment horizontal="center" vertical="top" wrapText="1"/>
    </xf>
    <xf numFmtId="0" fontId="0" fillId="0" borderId="3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A1:R25"/>
  <sheetViews>
    <sheetView tabSelected="1" zoomScale="80" zoomScaleNormal="80" workbookViewId="0">
      <selection activeCell="B11" sqref="B11:M11"/>
    </sheetView>
  </sheetViews>
  <sheetFormatPr defaultRowHeight="15"/>
  <cols>
    <col min="1" max="1" width="0.85546875" customWidth="1"/>
    <col min="2" max="2" width="13.28515625" customWidth="1"/>
    <col min="3" max="3" width="15.5703125" style="13" customWidth="1"/>
    <col min="4" max="4" width="26.42578125" customWidth="1"/>
    <col min="5" max="5" width="28.7109375" customWidth="1"/>
    <col min="12" max="12" width="17.85546875" customWidth="1"/>
    <col min="13" max="13" width="16.85546875" customWidth="1"/>
    <col min="14" max="14" width="17.7109375" customWidth="1"/>
    <col min="15" max="15" width="3.28515625" customWidth="1"/>
  </cols>
  <sheetData>
    <row r="1" spans="1:18">
      <c r="N1" s="18" t="s">
        <v>23</v>
      </c>
    </row>
    <row r="2" spans="1:18">
      <c r="B2" s="47" t="s">
        <v>10</v>
      </c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</row>
    <row r="3" spans="1:18">
      <c r="B3" t="s">
        <v>2</v>
      </c>
      <c r="C3" s="13">
        <v>7281</v>
      </c>
      <c r="D3" s="11" t="s">
        <v>32</v>
      </c>
      <c r="E3" s="17"/>
      <c r="O3" s="6"/>
    </row>
    <row r="4" spans="1:18" ht="15" customHeight="1">
      <c r="B4" s="42" t="s">
        <v>0</v>
      </c>
      <c r="C4" s="52" t="s">
        <v>27</v>
      </c>
      <c r="D4" s="42" t="s">
        <v>25</v>
      </c>
      <c r="E4" s="42" t="s">
        <v>1</v>
      </c>
      <c r="F4" s="42" t="s">
        <v>14</v>
      </c>
      <c r="G4" s="44" t="s">
        <v>15</v>
      </c>
      <c r="H4" s="44"/>
      <c r="I4" s="44"/>
      <c r="J4" s="44"/>
      <c r="K4" s="44"/>
      <c r="L4" s="50" t="s">
        <v>20</v>
      </c>
      <c r="M4" s="48" t="s">
        <v>21</v>
      </c>
      <c r="N4" s="54" t="s">
        <v>26</v>
      </c>
      <c r="O4" s="6"/>
    </row>
    <row r="5" spans="1:18" s="5" customFormat="1" ht="48.75" customHeight="1">
      <c r="B5" s="42"/>
      <c r="C5" s="53"/>
      <c r="D5" s="42"/>
      <c r="E5" s="42"/>
      <c r="F5" s="42"/>
      <c r="G5" s="4" t="s">
        <v>16</v>
      </c>
      <c r="H5" s="4" t="s">
        <v>17</v>
      </c>
      <c r="I5" s="4" t="s">
        <v>18</v>
      </c>
      <c r="J5" s="4" t="s">
        <v>19</v>
      </c>
      <c r="K5" s="4" t="s">
        <v>24</v>
      </c>
      <c r="L5" s="51"/>
      <c r="M5" s="49"/>
      <c r="N5" s="54"/>
    </row>
    <row r="6" spans="1:18">
      <c r="B6" s="1">
        <v>1</v>
      </c>
      <c r="C6" s="23">
        <v>2</v>
      </c>
      <c r="D6" s="1">
        <v>3</v>
      </c>
      <c r="E6" s="1">
        <v>4</v>
      </c>
      <c r="F6" s="1">
        <v>5</v>
      </c>
      <c r="G6" s="10">
        <v>6</v>
      </c>
      <c r="H6" s="10">
        <v>7</v>
      </c>
      <c r="I6" s="10">
        <v>8</v>
      </c>
      <c r="J6" s="10">
        <v>9</v>
      </c>
      <c r="K6" s="1">
        <v>10</v>
      </c>
      <c r="L6" s="10">
        <v>11</v>
      </c>
      <c r="M6" s="10">
        <v>12</v>
      </c>
      <c r="N6" s="10">
        <v>13</v>
      </c>
    </row>
    <row r="7" spans="1:18" ht="60">
      <c r="A7" s="13"/>
      <c r="B7" s="12">
        <v>1</v>
      </c>
      <c r="C7" s="12" t="s">
        <v>38</v>
      </c>
      <c r="D7" s="2" t="s">
        <v>39</v>
      </c>
      <c r="E7" s="2" t="s">
        <v>50</v>
      </c>
      <c r="F7" s="7" t="s">
        <v>40</v>
      </c>
      <c r="G7" s="22" t="s">
        <v>47</v>
      </c>
      <c r="H7" s="22" t="s">
        <v>48</v>
      </c>
      <c r="I7" s="22" t="s">
        <v>47</v>
      </c>
      <c r="J7" s="22">
        <v>0</v>
      </c>
      <c r="K7" s="22">
        <v>1</v>
      </c>
      <c r="L7" s="9">
        <v>2536950</v>
      </c>
      <c r="M7" s="9">
        <v>2536950</v>
      </c>
      <c r="N7" s="8">
        <f>M7*1.18</f>
        <v>2993601</v>
      </c>
      <c r="O7" s="13"/>
    </row>
    <row r="8" spans="1:18">
      <c r="A8" s="13"/>
      <c r="B8" s="21"/>
      <c r="C8" s="21"/>
      <c r="D8" s="14"/>
      <c r="E8" s="14"/>
      <c r="F8" s="15"/>
      <c r="G8" s="15"/>
      <c r="H8" s="15"/>
      <c r="I8" s="15"/>
      <c r="J8" s="15"/>
      <c r="K8" s="15"/>
      <c r="L8" s="15"/>
      <c r="M8" s="31">
        <f>SUM($M$7)</f>
        <v>2536950</v>
      </c>
      <c r="N8" s="38">
        <f>N7</f>
        <v>2993601</v>
      </c>
      <c r="O8" s="13"/>
    </row>
    <row r="9" spans="1:18" s="13" customFormat="1">
      <c r="B9" s="19"/>
      <c r="C9" s="19"/>
      <c r="D9" s="20"/>
      <c r="E9" s="20"/>
      <c r="F9" s="19"/>
      <c r="G9" s="19"/>
      <c r="H9" s="19"/>
      <c r="I9" s="19"/>
      <c r="J9" s="19"/>
      <c r="K9" s="19"/>
      <c r="L9" s="19"/>
      <c r="M9" s="19" t="s">
        <v>22</v>
      </c>
      <c r="N9" s="39">
        <f>N8-M8</f>
        <v>456651</v>
      </c>
    </row>
    <row r="10" spans="1:18" s="13" customFormat="1">
      <c r="B10" s="46" t="s">
        <v>46</v>
      </c>
      <c r="C10" s="46"/>
      <c r="D10" s="46"/>
      <c r="E10" s="46"/>
      <c r="F10" s="46"/>
      <c r="G10" s="46"/>
      <c r="H10" s="46"/>
      <c r="I10" s="46"/>
      <c r="J10" s="46"/>
      <c r="K10" s="46"/>
      <c r="L10" s="46"/>
      <c r="M10" s="46"/>
      <c r="N10" s="16"/>
    </row>
    <row r="11" spans="1:18" s="13" customFormat="1">
      <c r="B11" s="46" t="s">
        <v>3</v>
      </c>
      <c r="C11" s="46"/>
      <c r="D11" s="46"/>
      <c r="E11" s="46"/>
      <c r="F11" s="46"/>
      <c r="G11" s="46"/>
      <c r="H11" s="46"/>
      <c r="I11" s="46"/>
      <c r="J11" s="46"/>
      <c r="K11" s="46"/>
      <c r="L11" s="46"/>
      <c r="M11" s="46"/>
      <c r="N11" s="16"/>
    </row>
    <row r="12" spans="1:18" s="13" customFormat="1">
      <c r="B12" s="44" t="s">
        <v>4</v>
      </c>
      <c r="C12" s="44"/>
      <c r="D12" s="46" t="s">
        <v>49</v>
      </c>
      <c r="E12" s="46"/>
      <c r="F12" s="46"/>
      <c r="G12" s="46"/>
      <c r="H12" s="46"/>
      <c r="I12" s="46"/>
      <c r="J12" s="46"/>
      <c r="K12" s="46"/>
      <c r="L12" s="46"/>
      <c r="M12" s="46"/>
      <c r="N12" s="16"/>
    </row>
    <row r="13" spans="1:18" s="13" customFormat="1">
      <c r="B13" s="44" t="s">
        <v>5</v>
      </c>
      <c r="C13" s="44"/>
      <c r="D13" s="45" t="s">
        <v>9</v>
      </c>
      <c r="E13" s="45"/>
      <c r="F13" s="45"/>
      <c r="G13" s="45"/>
      <c r="H13" s="45"/>
      <c r="I13" s="45"/>
      <c r="J13" s="45"/>
      <c r="K13" s="45"/>
      <c r="L13" s="45"/>
      <c r="M13" s="45"/>
      <c r="N13" s="2"/>
      <c r="O13" s="3"/>
      <c r="P13" s="3"/>
      <c r="Q13" s="3"/>
      <c r="R13" s="3"/>
    </row>
    <row r="14" spans="1:18" s="13" customFormat="1" ht="63.75" customHeight="1">
      <c r="B14" s="40" t="s">
        <v>6</v>
      </c>
      <c r="C14" s="40"/>
      <c r="D14" s="41" t="s">
        <v>41</v>
      </c>
      <c r="E14" s="41"/>
      <c r="F14" s="41"/>
      <c r="G14" s="41"/>
      <c r="H14" s="41"/>
      <c r="I14" s="41"/>
      <c r="J14" s="41"/>
      <c r="K14" s="41"/>
      <c r="L14" s="41"/>
      <c r="M14" s="41"/>
      <c r="N14" s="16"/>
    </row>
    <row r="15" spans="1:18" s="13" customFormat="1">
      <c r="B15" s="44" t="s">
        <v>42</v>
      </c>
      <c r="C15" s="44"/>
      <c r="D15" s="32" t="s">
        <v>43</v>
      </c>
      <c r="E15" s="32"/>
      <c r="F15" s="32"/>
      <c r="G15" s="32"/>
      <c r="H15" s="32"/>
      <c r="I15" s="32"/>
      <c r="J15" s="32"/>
      <c r="K15" s="32"/>
      <c r="L15" s="32"/>
      <c r="M15" s="32"/>
      <c r="N15" s="16"/>
    </row>
    <row r="16" spans="1:18" s="13" customFormat="1" ht="31.5" customHeight="1">
      <c r="B16" s="40" t="s">
        <v>7</v>
      </c>
      <c r="C16" s="40"/>
      <c r="D16" s="41" t="s">
        <v>44</v>
      </c>
      <c r="E16" s="41"/>
      <c r="F16" s="41"/>
      <c r="G16" s="41"/>
      <c r="H16" s="41"/>
      <c r="I16" s="41"/>
      <c r="J16" s="41"/>
      <c r="K16" s="41"/>
      <c r="L16" s="41"/>
      <c r="M16" s="41"/>
      <c r="N16" s="16"/>
    </row>
    <row r="17" spans="1:15" s="13" customFormat="1" ht="34.5" customHeight="1">
      <c r="B17" s="42" t="s">
        <v>8</v>
      </c>
      <c r="C17" s="42"/>
      <c r="D17" s="41" t="s">
        <v>44</v>
      </c>
      <c r="E17" s="41"/>
      <c r="F17" s="41"/>
      <c r="G17" s="41"/>
      <c r="H17" s="41"/>
      <c r="I17" s="41"/>
      <c r="J17" s="41"/>
      <c r="K17" s="41"/>
      <c r="L17" s="41"/>
      <c r="M17" s="41"/>
      <c r="N17" s="33"/>
      <c r="O17" s="34"/>
    </row>
    <row r="18" spans="1:15" s="35" customFormat="1" ht="41.25" customHeight="1">
      <c r="B18" s="55" t="s">
        <v>45</v>
      </c>
      <c r="C18" s="55"/>
      <c r="D18" s="43" t="s">
        <v>51</v>
      </c>
      <c r="E18" s="43"/>
      <c r="F18" s="43"/>
      <c r="G18" s="43"/>
      <c r="H18" s="43"/>
      <c r="I18" s="43"/>
      <c r="J18" s="43"/>
      <c r="K18" s="43"/>
      <c r="L18" s="43"/>
      <c r="M18" s="43"/>
      <c r="N18" s="36"/>
      <c r="O18" s="37"/>
    </row>
    <row r="19" spans="1:15" ht="19.5" customHeight="1">
      <c r="A19" s="13"/>
      <c r="B19" s="24"/>
      <c r="C19" s="24"/>
      <c r="D19" s="24"/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13"/>
    </row>
    <row r="20" spans="1:15" s="13" customFormat="1" ht="19.5" customHeight="1">
      <c r="A20" s="28"/>
      <c r="B20" s="27" t="s">
        <v>28</v>
      </c>
      <c r="C20" s="27"/>
      <c r="D20" s="27"/>
      <c r="E20" s="27"/>
      <c r="F20" s="27"/>
      <c r="G20" s="27"/>
      <c r="H20" s="27"/>
      <c r="I20" s="27"/>
      <c r="J20"/>
      <c r="K20"/>
      <c r="M20"/>
      <c r="O20"/>
    </row>
    <row r="21" spans="1:15">
      <c r="A21" s="26"/>
      <c r="B21" s="27"/>
      <c r="C21" s="27"/>
      <c r="D21" s="27"/>
      <c r="E21" s="27"/>
      <c r="F21" s="27"/>
      <c r="G21" s="27"/>
      <c r="H21" s="27"/>
      <c r="I21" s="27"/>
      <c r="J21" s="13"/>
      <c r="K21" s="13"/>
      <c r="L21" s="13"/>
      <c r="M21" s="13"/>
      <c r="N21" s="13"/>
      <c r="O21" s="13"/>
    </row>
    <row r="22" spans="1:15" s="13" customFormat="1">
      <c r="A22"/>
      <c r="B22" t="s">
        <v>11</v>
      </c>
      <c r="D22"/>
      <c r="E22"/>
      <c r="F22"/>
      <c r="G22"/>
      <c r="H22"/>
      <c r="I22"/>
      <c r="J22"/>
      <c r="K22"/>
      <c r="L22"/>
      <c r="M22"/>
      <c r="N22"/>
      <c r="O22"/>
    </row>
    <row r="23" spans="1:15">
      <c r="D23" s="6" t="str">
        <f>Query2_USERN</f>
        <v>Гулиев Тимур Абрекович</v>
      </c>
    </row>
    <row r="24" spans="1:15">
      <c r="B24" t="s">
        <v>12</v>
      </c>
      <c r="D24" s="6" t="str">
        <f>Query2_USERT</f>
        <v>(347)251-71-23</v>
      </c>
    </row>
    <row r="25" spans="1:15">
      <c r="B25" t="s">
        <v>13</v>
      </c>
      <c r="D25" s="6" t="str">
        <f>Query2_USERE</f>
        <v/>
      </c>
    </row>
  </sheetData>
  <mergeCells count="25">
    <mergeCell ref="B10:M10"/>
    <mergeCell ref="B11:M11"/>
    <mergeCell ref="B12:C12"/>
    <mergeCell ref="D12:M12"/>
    <mergeCell ref="B2:N2"/>
    <mergeCell ref="B4:B5"/>
    <mergeCell ref="D4:D5"/>
    <mergeCell ref="E4:E5"/>
    <mergeCell ref="F4:F5"/>
    <mergeCell ref="G4:K4"/>
    <mergeCell ref="M4:M5"/>
    <mergeCell ref="L4:L5"/>
    <mergeCell ref="C4:C5"/>
    <mergeCell ref="N4:N5"/>
    <mergeCell ref="B13:C13"/>
    <mergeCell ref="D13:M13"/>
    <mergeCell ref="B14:C14"/>
    <mergeCell ref="D14:M14"/>
    <mergeCell ref="B15:C15"/>
    <mergeCell ref="B16:C16"/>
    <mergeCell ref="D16:M16"/>
    <mergeCell ref="B17:C17"/>
    <mergeCell ref="D17:M17"/>
    <mergeCell ref="B18:C18"/>
    <mergeCell ref="D18:M18"/>
  </mergeCells>
  <pageMargins left="0.78740157480314965" right="0.39370078740157483" top="0.78740157480314965" bottom="0.39370078740157483" header="0.31496062992125984" footer="0.31496062992125984"/>
  <pageSetup paperSize="9" scale="59" orientation="landscape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2"/>
  <dimension ref="A5:N6"/>
  <sheetViews>
    <sheetView workbookViewId="0">
      <selection activeCell="A30013" sqref="A30013:Q30014"/>
    </sheetView>
  </sheetViews>
  <sheetFormatPr defaultRowHeight="15"/>
  <sheetData>
    <row r="5" spans="1:14">
      <c r="A5" s="29" t="s">
        <v>29</v>
      </c>
      <c r="B5" t="e">
        <f>XLR_ERRNAME</f>
        <v>#NAME?</v>
      </c>
    </row>
    <row r="6" spans="1:14">
      <c r="A6" t="s">
        <v>30</v>
      </c>
      <c r="B6">
        <v>7281</v>
      </c>
      <c r="C6" s="30" t="s">
        <v>31</v>
      </c>
      <c r="D6">
        <v>5389</v>
      </c>
      <c r="E6" s="30" t="s">
        <v>32</v>
      </c>
      <c r="F6" s="30" t="s">
        <v>33</v>
      </c>
      <c r="G6" s="30" t="s">
        <v>34</v>
      </c>
      <c r="H6" s="30" t="s">
        <v>34</v>
      </c>
      <c r="I6" s="30" t="s">
        <v>34</v>
      </c>
      <c r="J6" s="30" t="s">
        <v>32</v>
      </c>
      <c r="K6" s="30" t="s">
        <v>35</v>
      </c>
      <c r="L6" s="30" t="s">
        <v>36</v>
      </c>
      <c r="M6" s="30" t="s">
        <v>37</v>
      </c>
      <c r="N6" s="30" t="s">
        <v>34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Query1</vt:lpstr>
      <vt:lpstr>Query3</vt:lpstr>
    </vt:vector>
  </TitlesOfParts>
  <Company>RSC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Гулиев Тимур Абрекович</dc:creator>
  <cp:lastModifiedBy>e.farrahova</cp:lastModifiedBy>
  <cp:lastPrinted>2015-02-16T04:11:30Z</cp:lastPrinted>
  <dcterms:created xsi:type="dcterms:W3CDTF">2013-12-19T08:11:42Z</dcterms:created>
  <dcterms:modified xsi:type="dcterms:W3CDTF">2015-03-11T04:50:12Z</dcterms:modified>
</cp:coreProperties>
</file>